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1340" windowHeight="6540"/>
  </bookViews>
  <sheets>
    <sheet name="10-Team Dbl Elimination Bracket" sheetId="1" r:id="rId1"/>
  </sheets>
  <definedNames>
    <definedName name="_xlnm.Print_Area" localSheetId="0">'10-Team Dbl Elimination Bracket'!$A$2:$R$40</definedName>
  </definedNames>
  <calcPr calcId="125725"/>
</workbook>
</file>

<file path=xl/calcChain.xml><?xml version="1.0" encoding="utf-8"?>
<calcChain xmlns="http://schemas.openxmlformats.org/spreadsheetml/2006/main">
  <c r="I34" i="1"/>
  <c r="I26"/>
  <c r="E10"/>
  <c r="R28"/>
  <c r="C9"/>
  <c r="G8" s="1"/>
  <c r="K24" s="1"/>
  <c r="M27" s="1"/>
  <c r="Q28"/>
  <c r="E25"/>
  <c r="G27" s="1"/>
  <c r="E15"/>
  <c r="G19" s="1"/>
  <c r="M14" s="1"/>
  <c r="O22" s="1"/>
  <c r="E4"/>
  <c r="G33" s="1"/>
  <c r="E22"/>
  <c r="G24" s="1"/>
  <c r="K30" s="1"/>
  <c r="N36"/>
  <c r="C36"/>
  <c r="E35" s="1"/>
  <c r="G36" s="1"/>
  <c r="C33"/>
  <c r="C30"/>
  <c r="E28" s="1"/>
  <c r="C27"/>
  <c r="C17"/>
  <c r="E38" s="1"/>
  <c r="P28"/>
  <c r="F18"/>
</calcChain>
</file>

<file path=xl/sharedStrings.xml><?xml version="1.0" encoding="utf-8"?>
<sst xmlns="http://schemas.openxmlformats.org/spreadsheetml/2006/main" count="43" uniqueCount="43">
  <si>
    <t>if first loss</t>
  </si>
  <si>
    <t>Winner</t>
  </si>
  <si>
    <t>Champion</t>
  </si>
  <si>
    <t>Loser of 18</t>
  </si>
  <si>
    <t>MONDAY</t>
  </si>
  <si>
    <t>TUESDAY</t>
  </si>
  <si>
    <t>WEDNESDAY</t>
  </si>
  <si>
    <t>THURSDAY</t>
  </si>
  <si>
    <t>FRIDAY</t>
  </si>
  <si>
    <t>SATURDAY</t>
  </si>
  <si>
    <t>5 Cities Youth (Host)</t>
  </si>
  <si>
    <t>7/23  9:00 AM  (5</t>
  </si>
  <si>
    <t>7/23 12:00 PM  (6</t>
  </si>
  <si>
    <t>7/23  3:00 PM   (7</t>
  </si>
  <si>
    <t>7/23  6:00 PM   (8</t>
  </si>
  <si>
    <t>7/24  3:00 PM  (11</t>
  </si>
  <si>
    <t>7/24  6:00 PM  (12</t>
  </si>
  <si>
    <t>7/24  9:00 AM   (9</t>
  </si>
  <si>
    <t>7/24  12:00 PM  (10</t>
  </si>
  <si>
    <t>7/25  6:00 PM    (15</t>
  </si>
  <si>
    <t>7/25  12:00 PM    (13</t>
  </si>
  <si>
    <t>7/25  3:00 PM    (14</t>
  </si>
  <si>
    <t>7/26  10:00 AM    (16</t>
  </si>
  <si>
    <t>7/26  1:00 PM   (17</t>
  </si>
  <si>
    <t>7/27  10:00 AM    (18</t>
  </si>
  <si>
    <t>or   7/27     (19</t>
  </si>
  <si>
    <t>30 min. after</t>
  </si>
  <si>
    <t>Game 18</t>
  </si>
  <si>
    <t>7/22   10:00 AM   (3</t>
  </si>
  <si>
    <t>7/22   7:00 PM   (2
7/23  8 am TX 6</t>
  </si>
  <si>
    <t>7/22   4:00 PM   (4</t>
  </si>
  <si>
    <t>7/22   1:00 PM   (1</t>
  </si>
  <si>
    <t>Championship game to be</t>
  </si>
  <si>
    <t>played at CalPoly</t>
  </si>
  <si>
    <r>
      <t xml:space="preserve">Hawaii </t>
    </r>
    <r>
      <rPr>
        <b/>
        <sz val="11"/>
        <color rgb="FFFF0000"/>
        <rFont val="Book Antiqua"/>
        <family val="1"/>
      </rPr>
      <t>(lolani)</t>
    </r>
  </si>
  <si>
    <r>
      <t xml:space="preserve">Utah So </t>
    </r>
    <r>
      <rPr>
        <b/>
        <sz val="11"/>
        <color rgb="FFFF0000"/>
        <rFont val="Book Antiqua"/>
        <family val="1"/>
      </rPr>
      <t>(Carbon)</t>
    </r>
  </si>
  <si>
    <r>
      <t xml:space="preserve">Cen Cal </t>
    </r>
    <r>
      <rPr>
        <b/>
        <sz val="11"/>
        <color rgb="FFFF0000"/>
        <rFont val="Book Antiqua"/>
        <family val="1"/>
      </rPr>
      <t>(Lodi)</t>
    </r>
  </si>
  <si>
    <r>
      <t>Nevada (</t>
    </r>
    <r>
      <rPr>
        <b/>
        <sz val="11"/>
        <color rgb="FFFF0000"/>
        <rFont val="Book Antiqua"/>
        <family val="1"/>
      </rPr>
      <t>South Reno)</t>
    </r>
  </si>
  <si>
    <r>
      <t xml:space="preserve">No Cal </t>
    </r>
    <r>
      <rPr>
        <b/>
        <sz val="11"/>
        <color rgb="FFFF0000"/>
        <rFont val="Book Antiqua"/>
        <family val="1"/>
      </rPr>
      <t>(Novato)</t>
    </r>
  </si>
  <si>
    <r>
      <t xml:space="preserve">Utah No </t>
    </r>
    <r>
      <rPr>
        <b/>
        <sz val="11"/>
        <color rgb="FFFF0000"/>
        <rFont val="Book Antiqua"/>
        <family val="1"/>
      </rPr>
      <t>(Eastside)</t>
    </r>
  </si>
  <si>
    <r>
      <t xml:space="preserve">So Cal #1 </t>
    </r>
    <r>
      <rPr>
        <b/>
        <sz val="11"/>
        <color rgb="FFFF0000"/>
        <rFont val="Book Antiqua"/>
        <family val="1"/>
      </rPr>
      <t>(Torrance)</t>
    </r>
  </si>
  <si>
    <r>
      <t xml:space="preserve">S Cal #2 </t>
    </r>
    <r>
      <rPr>
        <b/>
        <sz val="11"/>
        <color rgb="FFFF0000"/>
        <rFont val="Book Antiqua"/>
        <family val="1"/>
      </rPr>
      <t>Westchester)</t>
    </r>
  </si>
  <si>
    <r>
      <t xml:space="preserve">Arizona </t>
    </r>
    <r>
      <rPr>
        <b/>
        <sz val="11"/>
        <color rgb="FFFF0000"/>
        <rFont val="Book Antiqua"/>
        <family val="1"/>
      </rPr>
      <t>(Chandler)</t>
    </r>
  </si>
</sst>
</file>

<file path=xl/styles.xml><?xml version="1.0" encoding="utf-8"?>
<styleSheet xmlns="http://schemas.openxmlformats.org/spreadsheetml/2006/main">
  <numFmts count="1">
    <numFmt numFmtId="164" formatCode="General_)"/>
  </numFmts>
  <fonts count="11">
    <font>
      <sz val="10"/>
      <name val="Arial"/>
    </font>
    <font>
      <b/>
      <sz val="11"/>
      <name val="Book Antiqua"/>
      <family val="1"/>
    </font>
    <font>
      <sz val="11"/>
      <name val="Book Antiqua"/>
      <family val="1"/>
    </font>
    <font>
      <b/>
      <i/>
      <sz val="11"/>
      <color indexed="12"/>
      <name val="Book Antiqua"/>
      <family val="1"/>
    </font>
    <font>
      <sz val="11"/>
      <color indexed="12"/>
      <name val="Book Antiqua"/>
      <family val="1"/>
    </font>
    <font>
      <b/>
      <i/>
      <sz val="11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b/>
      <u/>
      <sz val="11"/>
      <name val="Book Antiqua"/>
      <family val="1"/>
    </font>
    <font>
      <sz val="11"/>
      <color rgb="FFFF0000"/>
      <name val="Book Antiqua"/>
      <family val="1"/>
    </font>
    <font>
      <b/>
      <sz val="11"/>
      <color rgb="FFFF0000"/>
      <name val="Book Antiqua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ashDot">
        <color indexed="64"/>
      </right>
      <top/>
      <bottom/>
      <diagonal/>
    </border>
    <border>
      <left/>
      <right/>
      <top style="medium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164" fontId="1" fillId="0" borderId="0" xfId="0" applyNumberFormat="1" applyFont="1" applyBorder="1" applyAlignment="1" applyProtection="1">
      <alignment horizontal="right"/>
    </xf>
    <xf numFmtId="164" fontId="1" fillId="0" borderId="1" xfId="0" applyNumberFormat="1" applyFont="1" applyBorder="1" applyAlignment="1" applyProtection="1">
      <alignment horizontal="right"/>
    </xf>
    <xf numFmtId="164" fontId="1" fillId="0" borderId="0" xfId="0" applyNumberFormat="1" applyFont="1" applyBorder="1" applyAlignment="1" applyProtection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3" fillId="0" borderId="0" xfId="0" applyFont="1" applyBorder="1" applyAlignment="1">
      <alignment horizontal="left"/>
    </xf>
    <xf numFmtId="164" fontId="2" fillId="0" borderId="4" xfId="0" applyNumberFormat="1" applyFont="1" applyBorder="1" applyAlignment="1" applyProtection="1">
      <alignment horizontal="left"/>
    </xf>
    <xf numFmtId="0" fontId="2" fillId="0" borderId="0" xfId="0" applyFont="1" applyBorder="1"/>
    <xf numFmtId="0" fontId="2" fillId="0" borderId="4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2" fillId="0" borderId="4" xfId="0" applyFont="1" applyBorder="1"/>
    <xf numFmtId="0" fontId="5" fillId="0" borderId="0" xfId="0" applyFont="1"/>
    <xf numFmtId="0" fontId="2" fillId="0" borderId="5" xfId="0" applyFont="1" applyBorder="1"/>
    <xf numFmtId="0" fontId="5" fillId="0" borderId="6" xfId="0" applyFont="1" applyBorder="1"/>
    <xf numFmtId="164" fontId="2" fillId="0" borderId="0" xfId="0" applyNumberFormat="1" applyFont="1" applyBorder="1" applyAlignment="1" applyProtection="1">
      <alignment horizontal="left"/>
    </xf>
    <xf numFmtId="0" fontId="5" fillId="0" borderId="5" xfId="0" applyFont="1" applyBorder="1"/>
    <xf numFmtId="164" fontId="2" fillId="0" borderId="3" xfId="0" applyNumberFormat="1" applyFont="1" applyBorder="1" applyAlignment="1" applyProtection="1">
      <alignment horizontal="left"/>
    </xf>
    <xf numFmtId="0" fontId="2" fillId="0" borderId="7" xfId="0" applyFont="1" applyBorder="1"/>
    <xf numFmtId="0" fontId="5" fillId="0" borderId="0" xfId="0" applyFont="1" applyBorder="1"/>
    <xf numFmtId="0" fontId="2" fillId="0" borderId="0" xfId="0" applyFont="1" applyAlignment="1">
      <alignment horizontal="center"/>
    </xf>
    <xf numFmtId="0" fontId="2" fillId="0" borderId="8" xfId="0" applyFont="1" applyBorder="1"/>
    <xf numFmtId="0" fontId="1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5" fillId="0" borderId="7" xfId="0" applyFont="1" applyBorder="1"/>
    <xf numFmtId="164" fontId="3" fillId="0" borderId="0" xfId="0" applyNumberFormat="1" applyFont="1" applyBorder="1" applyAlignment="1" applyProtection="1">
      <alignment horizontal="left"/>
    </xf>
    <xf numFmtId="164" fontId="5" fillId="0" borderId="0" xfId="0" applyNumberFormat="1" applyFont="1" applyBorder="1" applyAlignment="1" applyProtection="1">
      <alignment horizontal="left"/>
    </xf>
    <xf numFmtId="164" fontId="4" fillId="0" borderId="0" xfId="0" applyNumberFormat="1" applyFont="1" applyBorder="1" applyAlignment="1" applyProtection="1">
      <alignment horizontal="left"/>
    </xf>
    <xf numFmtId="0" fontId="4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164" fontId="1" fillId="0" borderId="0" xfId="0" applyNumberFormat="1" applyFont="1" applyAlignment="1" applyProtection="1">
      <alignment horizontal="left"/>
    </xf>
    <xf numFmtId="0" fontId="1" fillId="0" borderId="6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6" fillId="0" borderId="0" xfId="0" applyFont="1" applyAlignment="1">
      <alignment wrapText="1"/>
    </xf>
    <xf numFmtId="0" fontId="2" fillId="0" borderId="0" xfId="0" applyFont="1" applyAlignment="1"/>
    <xf numFmtId="0" fontId="1" fillId="0" borderId="7" xfId="0" applyFont="1" applyBorder="1" applyAlignment="1"/>
    <xf numFmtId="0" fontId="1" fillId="0" borderId="6" xfId="0" applyFont="1" applyBorder="1" applyAlignment="1"/>
    <xf numFmtId="0" fontId="2" fillId="0" borderId="0" xfId="0" applyFont="1" applyBorder="1" applyAlignment="1"/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/>
    <xf numFmtId="0" fontId="2" fillId="0" borderId="8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7" fillId="0" borderId="4" xfId="0" applyFont="1" applyBorder="1" applyAlignment="1">
      <alignment horizontal="right" vertical="center"/>
    </xf>
    <xf numFmtId="0" fontId="2" fillId="0" borderId="6" xfId="0" applyFont="1" applyBorder="1"/>
    <xf numFmtId="0" fontId="1" fillId="0" borderId="0" xfId="0" applyFont="1" applyBorder="1" applyAlignment="1"/>
    <xf numFmtId="0" fontId="7" fillId="0" borderId="4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7" fillId="0" borderId="0" xfId="0" applyFont="1" applyBorder="1" applyAlignment="1"/>
    <xf numFmtId="164" fontId="2" fillId="0" borderId="0" xfId="0" applyNumberFormat="1" applyFont="1" applyBorder="1" applyAlignment="1" applyProtection="1">
      <alignment horizontal="right" wrapText="1"/>
    </xf>
    <xf numFmtId="164" fontId="2" fillId="0" borderId="0" xfId="0" applyNumberFormat="1" applyFont="1" applyBorder="1" applyAlignment="1" applyProtection="1">
      <alignment horizontal="right"/>
    </xf>
    <xf numFmtId="164" fontId="1" fillId="0" borderId="6" xfId="0" applyNumberFormat="1" applyFont="1" applyBorder="1" applyAlignment="1" applyProtection="1">
      <alignment horizontal="right"/>
    </xf>
    <xf numFmtId="0" fontId="2" fillId="0" borderId="0" xfId="0" applyFont="1" applyBorder="1" applyAlignment="1">
      <alignment vertical="center"/>
    </xf>
    <xf numFmtId="0" fontId="7" fillId="0" borderId="4" xfId="0" applyFont="1" applyBorder="1" applyAlignment="1">
      <alignment horizontal="right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0" fontId="3" fillId="0" borderId="7" xfId="0" applyFont="1" applyBorder="1" applyAlignment="1">
      <alignment horizontal="left"/>
    </xf>
    <xf numFmtId="164" fontId="1" fillId="0" borderId="4" xfId="0" applyNumberFormat="1" applyFont="1" applyBorder="1" applyAlignment="1" applyProtection="1">
      <alignment horizontal="left"/>
    </xf>
    <xf numFmtId="0" fontId="2" fillId="0" borderId="1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18" fontId="7" fillId="0" borderId="4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/>
    </xf>
    <xf numFmtId="0" fontId="7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center"/>
    </xf>
    <xf numFmtId="0" fontId="9" fillId="0" borderId="0" xfId="0" applyFont="1"/>
    <xf numFmtId="0" fontId="2" fillId="0" borderId="0" xfId="0" applyFont="1" applyAlignment="1">
      <alignment horizontal="right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3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2FB01.A0D6B39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36</xdr:row>
      <xdr:rowOff>0</xdr:rowOff>
    </xdr:from>
    <xdr:to>
      <xdr:col>3</xdr:col>
      <xdr:colOff>0</xdr:colOff>
      <xdr:row>36</xdr:row>
      <xdr:rowOff>0</xdr:rowOff>
    </xdr:to>
    <xdr:sp macro="" textlink="">
      <xdr:nvSpPr>
        <xdr:cNvPr id="1112" name="Line 43"/>
        <xdr:cNvSpPr>
          <a:spLocks noChangeShapeType="1"/>
        </xdr:cNvSpPr>
      </xdr:nvSpPr>
      <xdr:spPr bwMode="auto">
        <a:xfrm flipV="1">
          <a:off x="1466850" y="8162925"/>
          <a:ext cx="1200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371474</xdr:colOff>
      <xdr:row>1</xdr:row>
      <xdr:rowOff>190500</xdr:rowOff>
    </xdr:from>
    <xdr:to>
      <xdr:col>16</xdr:col>
      <xdr:colOff>200024</xdr:colOff>
      <xdr:row>12</xdr:row>
      <xdr:rowOff>66675</xdr:rowOff>
    </xdr:to>
    <xdr:pic>
      <xdr:nvPicPr>
        <xdr:cNvPr id="6" name="Picture 7" descr="cid:image002.png@01D2FB01.A0D6B39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8982074" y="400050"/>
          <a:ext cx="2219325" cy="217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40"/>
  <sheetViews>
    <sheetView tabSelected="1" view="pageLayout" zoomScaleNormal="75" workbookViewId="0">
      <selection activeCell="A7" sqref="A7"/>
    </sheetView>
  </sheetViews>
  <sheetFormatPr defaultRowHeight="16.5"/>
  <cols>
    <col min="1" max="1" width="20.85546875" style="4" customWidth="1"/>
    <col min="2" max="2" width="3.7109375" style="4" customWidth="1"/>
    <col min="3" max="3" width="18.140625" style="4" customWidth="1"/>
    <col min="4" max="4" width="3.7109375" style="4" customWidth="1"/>
    <col min="5" max="5" width="17.7109375" style="4" customWidth="1"/>
    <col min="6" max="6" width="3.7109375" style="4" customWidth="1"/>
    <col min="7" max="7" width="17.140625" style="4" customWidth="1"/>
    <col min="8" max="8" width="3.28515625" style="4" customWidth="1"/>
    <col min="9" max="9" width="13.7109375" style="4" customWidth="1"/>
    <col min="10" max="10" width="3.42578125" style="4" customWidth="1"/>
    <col min="11" max="11" width="13.7109375" style="4" customWidth="1"/>
    <col min="12" max="12" width="3.85546875" style="4" customWidth="1"/>
    <col min="13" max="13" width="13.7109375" style="4" customWidth="1"/>
    <col min="14" max="14" width="3.28515625" style="4" customWidth="1"/>
    <col min="15" max="15" width="13.5703125" style="4" customWidth="1"/>
    <col min="16" max="16" width="3.5703125" style="4" customWidth="1"/>
    <col min="17" max="17" width="9.140625" style="4" customWidth="1"/>
    <col min="18" max="18" width="4.28515625" style="4" customWidth="1"/>
    <col min="19" max="19" width="0.28515625" style="4" customWidth="1"/>
    <col min="20" max="16384" width="9.140625" style="4"/>
  </cols>
  <sheetData>
    <row r="2" spans="1:15">
      <c r="A2" s="65" t="s">
        <v>4</v>
      </c>
      <c r="C2" s="65" t="s">
        <v>5</v>
      </c>
      <c r="E2" s="65" t="s">
        <v>6</v>
      </c>
      <c r="G2" s="66" t="s">
        <v>7</v>
      </c>
      <c r="H2" s="67"/>
      <c r="I2" s="76" t="s">
        <v>8</v>
      </c>
      <c r="J2" s="76"/>
      <c r="K2" s="76"/>
      <c r="M2" s="65" t="s">
        <v>9</v>
      </c>
    </row>
    <row r="3" spans="1:15" ht="16.5" customHeight="1">
      <c r="A3" s="1" t="s">
        <v>36</v>
      </c>
      <c r="B3" s="5">
        <v>0</v>
      </c>
      <c r="I3" s="38"/>
      <c r="J3" s="39"/>
      <c r="K3" s="39"/>
      <c r="L3" s="39"/>
      <c r="M3" s="39"/>
      <c r="N3" s="39"/>
      <c r="O3" s="39"/>
    </row>
    <row r="4" spans="1:15" ht="16.5" customHeight="1">
      <c r="A4" s="69" t="s">
        <v>28</v>
      </c>
      <c r="C4" s="50"/>
      <c r="D4" s="50"/>
      <c r="E4" s="32" t="str">
        <f>IF(AND(B3=0,B6=0),"W-3",IF(B3&gt;B6,A3,A6))</f>
        <v>W-3</v>
      </c>
      <c r="F4" s="5">
        <v>0</v>
      </c>
      <c r="I4" s="39"/>
      <c r="J4" s="39"/>
      <c r="K4" s="39"/>
      <c r="L4" s="39"/>
      <c r="M4" s="39"/>
      <c r="N4" s="39"/>
      <c r="O4" s="39"/>
    </row>
    <row r="5" spans="1:15">
      <c r="A5" s="68"/>
      <c r="B5" s="6"/>
      <c r="E5" s="7"/>
      <c r="I5" s="39"/>
      <c r="J5" s="39"/>
      <c r="K5" s="39"/>
      <c r="L5" s="39"/>
      <c r="M5" s="39"/>
      <c r="N5" s="39"/>
      <c r="O5" s="39"/>
    </row>
    <row r="6" spans="1:15">
      <c r="A6" s="2" t="s">
        <v>42</v>
      </c>
      <c r="B6" s="8">
        <v>0</v>
      </c>
      <c r="E6" s="9"/>
      <c r="I6" s="39"/>
      <c r="J6" s="39"/>
      <c r="K6" s="39"/>
      <c r="L6" s="39"/>
      <c r="M6" s="39"/>
      <c r="N6" s="39"/>
      <c r="O6" s="39"/>
    </row>
    <row r="7" spans="1:15">
      <c r="A7" s="1"/>
      <c r="B7" s="8"/>
      <c r="E7" s="49" t="s">
        <v>15</v>
      </c>
      <c r="I7" s="39"/>
      <c r="J7" s="39"/>
      <c r="K7" s="39"/>
      <c r="L7" s="39"/>
      <c r="M7" s="39"/>
      <c r="N7" s="39"/>
      <c r="O7" s="39"/>
    </row>
    <row r="8" spans="1:15" ht="15.75" customHeight="1">
      <c r="A8" s="1" t="s">
        <v>39</v>
      </c>
      <c r="B8" s="5">
        <v>0</v>
      </c>
      <c r="D8" s="10"/>
      <c r="E8" s="52"/>
      <c r="F8" s="41"/>
      <c r="G8" s="35" t="str">
        <f>IF(AND(F4=0,F10=0),"W-11",IF(F4&gt;F10,E4,E10))</f>
        <v>W-11</v>
      </c>
      <c r="H8" s="5">
        <v>0</v>
      </c>
      <c r="I8" s="12"/>
    </row>
    <row r="9" spans="1:15" ht="16.5" customHeight="1">
      <c r="A9" s="69" t="s">
        <v>31</v>
      </c>
      <c r="C9" s="1" t="str">
        <f>IF(AND(B8=0,B11=0),"W-1",IF(B8&gt;B11,A36A7,A11))</f>
        <v>W-1</v>
      </c>
      <c r="D9" s="8">
        <v>0</v>
      </c>
      <c r="E9" s="52"/>
      <c r="F9" s="10"/>
      <c r="G9" s="7"/>
      <c r="H9" s="14"/>
    </row>
    <row r="10" spans="1:15" ht="16.5" customHeight="1">
      <c r="A10" s="68"/>
      <c r="B10" s="15"/>
      <c r="C10" s="70" t="s">
        <v>11</v>
      </c>
      <c r="D10" s="16"/>
      <c r="E10" s="33" t="str">
        <f>IF(AND(D9=0,D12=0),"W-5",IF(D9&gt;D12,C9,C12))</f>
        <v>W-5</v>
      </c>
      <c r="F10" s="8">
        <v>0</v>
      </c>
      <c r="G10" s="13"/>
      <c r="H10" s="14"/>
    </row>
    <row r="11" spans="1:15">
      <c r="A11" s="2" t="s">
        <v>38</v>
      </c>
      <c r="B11" s="5">
        <v>0</v>
      </c>
      <c r="C11" s="49"/>
      <c r="D11" s="14"/>
      <c r="F11" s="10"/>
      <c r="G11" s="13"/>
      <c r="H11" s="14"/>
    </row>
    <row r="12" spans="1:15">
      <c r="C12" s="2" t="s">
        <v>40</v>
      </c>
      <c r="D12" s="5">
        <v>0</v>
      </c>
      <c r="E12" s="12"/>
      <c r="F12" s="17"/>
      <c r="G12" s="13"/>
      <c r="H12" s="14"/>
    </row>
    <row r="13" spans="1:15">
      <c r="D13" s="14"/>
      <c r="F13" s="10"/>
      <c r="G13" s="52" t="s">
        <v>19</v>
      </c>
      <c r="H13" s="14"/>
    </row>
    <row r="14" spans="1:15">
      <c r="C14" s="1" t="s">
        <v>37</v>
      </c>
      <c r="D14" s="5">
        <v>0</v>
      </c>
      <c r="F14" s="10"/>
      <c r="G14" s="52"/>
      <c r="H14" s="14"/>
      <c r="J14" s="41"/>
      <c r="K14" s="41"/>
      <c r="L14" s="41"/>
      <c r="M14" s="35" t="str">
        <f>IF(AND(H8=0,H19=0),"W-15",IF(H8&gt;H19,G8,G19))</f>
        <v>W-15</v>
      </c>
      <c r="N14" s="8">
        <v>0</v>
      </c>
    </row>
    <row r="15" spans="1:15" ht="16.5" customHeight="1">
      <c r="C15" s="70" t="s">
        <v>12</v>
      </c>
      <c r="D15" s="14"/>
      <c r="E15" s="32" t="str">
        <f>IF(AND(D14=0,D17=0),"W-6",IF(D14&gt;D17,C14,C17))</f>
        <v>W-6</v>
      </c>
      <c r="F15" s="8">
        <v>0</v>
      </c>
      <c r="G15" s="13"/>
      <c r="H15" s="18"/>
      <c r="I15" s="6"/>
      <c r="J15" s="6"/>
      <c r="K15" s="6"/>
      <c r="L15" s="6"/>
      <c r="M15" s="7"/>
    </row>
    <row r="16" spans="1:15">
      <c r="A16" s="1" t="s">
        <v>35</v>
      </c>
      <c r="B16" s="5">
        <v>0</v>
      </c>
      <c r="C16" s="49"/>
      <c r="D16" s="15"/>
      <c r="E16" s="19"/>
      <c r="F16" s="10"/>
      <c r="G16" s="13"/>
      <c r="H16" s="14"/>
      <c r="K16" s="74" t="s">
        <v>32</v>
      </c>
      <c r="M16" s="13"/>
    </row>
    <row r="17" spans="1:18" ht="16.5" customHeight="1">
      <c r="A17" s="70" t="s">
        <v>29</v>
      </c>
      <c r="B17" s="20"/>
      <c r="C17" s="2" t="str">
        <f>IF(AND(B16=0,B19=0),"W-2",IF(B16&gt;B19,A16,A19))</f>
        <v>W-2</v>
      </c>
      <c r="D17" s="8">
        <v>0</v>
      </c>
      <c r="E17" s="13"/>
      <c r="F17" s="10"/>
      <c r="G17" s="13"/>
      <c r="H17" s="14"/>
      <c r="K17" s="74" t="s">
        <v>33</v>
      </c>
      <c r="M17" s="13"/>
    </row>
    <row r="18" spans="1:18">
      <c r="A18" s="68"/>
      <c r="D18" s="21"/>
      <c r="E18" s="11"/>
      <c r="F18" s="36" t="str">
        <f>IF(AND(F15=0,F21=0),"",IF(F15&gt;F21,E15,E21))</f>
        <v/>
      </c>
      <c r="G18" s="13"/>
      <c r="H18" s="14"/>
      <c r="M18" s="13"/>
    </row>
    <row r="19" spans="1:18" ht="18.75" customHeight="1">
      <c r="A19" s="2" t="s">
        <v>10</v>
      </c>
      <c r="B19" s="5">
        <v>0</v>
      </c>
      <c r="E19" s="49" t="s">
        <v>16</v>
      </c>
      <c r="F19" s="40"/>
      <c r="G19" s="33" t="str">
        <f>IF(AND(F15=0,F22=0),"W-12",IF(F15&gt;F22,E15,E22))</f>
        <v>W-12</v>
      </c>
      <c r="H19" s="5">
        <v>0</v>
      </c>
      <c r="I19" s="12"/>
      <c r="M19" s="52" t="s">
        <v>24</v>
      </c>
    </row>
    <row r="20" spans="1:18">
      <c r="E20" s="13"/>
      <c r="M20" s="52"/>
    </row>
    <row r="21" spans="1:18" ht="16.5" customHeight="1">
      <c r="A21" s="1" t="s">
        <v>34</v>
      </c>
      <c r="B21" s="8">
        <v>0</v>
      </c>
      <c r="E21" s="53"/>
      <c r="F21" s="5"/>
      <c r="J21" s="17"/>
      <c r="K21" s="17"/>
      <c r="L21" s="17"/>
      <c r="M21" s="13"/>
    </row>
    <row r="22" spans="1:18">
      <c r="A22" s="69" t="s">
        <v>30</v>
      </c>
      <c r="B22" s="16"/>
      <c r="C22" s="50"/>
      <c r="D22" s="50"/>
      <c r="E22" s="33" t="str">
        <f>IF(AND(B21=0,B24=0),"W-4",IF(B21&gt;B24,A21,A24))</f>
        <v>W-4</v>
      </c>
      <c r="F22" s="5">
        <v>0</v>
      </c>
      <c r="M22" s="11"/>
      <c r="N22" s="40"/>
      <c r="O22" s="35" t="str">
        <f>IF(AND(N14=0,N27=0),"W-18",IF(N14&gt;N27,M14,M27))</f>
        <v>W-18</v>
      </c>
      <c r="P22" s="5">
        <v>0</v>
      </c>
    </row>
    <row r="23" spans="1:18">
      <c r="A23" s="68"/>
      <c r="B23" s="14"/>
      <c r="J23" s="42"/>
      <c r="K23" s="42"/>
      <c r="L23" s="42"/>
      <c r="M23" s="54"/>
      <c r="N23" s="45" t="s">
        <v>1</v>
      </c>
      <c r="O23" s="46"/>
    </row>
    <row r="24" spans="1:18">
      <c r="A24" s="2" t="s">
        <v>41</v>
      </c>
      <c r="B24" s="5">
        <v>0</v>
      </c>
      <c r="F24" s="50"/>
      <c r="G24" s="35" t="str">
        <f>IF(AND(F15=0,F22=0),"L-12",IF(F15&gt;F22,E22,E15))</f>
        <v>L-12</v>
      </c>
      <c r="H24" s="5">
        <v>0</v>
      </c>
      <c r="J24" s="50"/>
      <c r="K24" s="35" t="str">
        <f>IF(AND(H8=0,H19=0),"L-15",IF(H8&gt;H19,G19,G8))</f>
        <v>L-15</v>
      </c>
      <c r="L24" s="8">
        <v>0</v>
      </c>
      <c r="M24" s="13"/>
      <c r="N24" s="10"/>
      <c r="O24" s="43"/>
    </row>
    <row r="25" spans="1:18">
      <c r="D25" s="50"/>
      <c r="E25" s="57" t="str">
        <f>IF(AND(D9=0,D12=0),"L-5",IF(D9&gt;D12,C12,C9))</f>
        <v>L-5</v>
      </c>
      <c r="F25" s="5">
        <v>0</v>
      </c>
      <c r="G25" s="52" t="s">
        <v>20</v>
      </c>
      <c r="K25" s="7"/>
      <c r="M25" s="13"/>
      <c r="N25" s="10"/>
      <c r="O25" s="23"/>
    </row>
    <row r="26" spans="1:18" ht="13.5" customHeight="1">
      <c r="E26" s="71" t="s">
        <v>17</v>
      </c>
      <c r="G26" s="52"/>
      <c r="H26" s="50"/>
      <c r="I26" s="35" t="str">
        <f>IF(AND(H24=0,H27=0),"W-13",IF(H24&gt;H27,G24,G27))</f>
        <v>W-13</v>
      </c>
      <c r="J26" s="8">
        <v>0</v>
      </c>
      <c r="K26" s="25"/>
      <c r="L26" s="8"/>
      <c r="M26" s="13"/>
      <c r="N26" s="17"/>
      <c r="O26" s="23"/>
    </row>
    <row r="27" spans="1:18">
      <c r="C27" s="1" t="str">
        <f>IF(AND(B3=0,B6=0),"L-3",IF(B3&gt;B6,A6,A3))</f>
        <v>L-3</v>
      </c>
      <c r="D27" s="5">
        <v>0</v>
      </c>
      <c r="E27" s="49"/>
      <c r="F27" s="41"/>
      <c r="G27" s="33" t="str">
        <f>IF(AND(F25=0,F28=0),"W-9",IF(F25&gt;F28,E25,E28))</f>
        <v>W-9</v>
      </c>
      <c r="H27" s="5">
        <v>0</v>
      </c>
      <c r="I27" s="7"/>
      <c r="K27" s="52" t="s">
        <v>23</v>
      </c>
      <c r="L27" s="20"/>
      <c r="M27" s="33" t="str">
        <f>IF(AND(L24=0,L30=0),"W-17",IF(L24&gt;L30,K24,K30))</f>
        <v>W-17</v>
      </c>
      <c r="N27" s="8">
        <v>0</v>
      </c>
      <c r="O27" s="23"/>
    </row>
    <row r="28" spans="1:18" ht="17.25" customHeight="1" thickBot="1">
      <c r="C28" s="70" t="s">
        <v>13</v>
      </c>
      <c r="E28" s="2" t="str">
        <f>IF(AND(D27=0,D30=0),"W-7",IF(D27&gt;D30,C27,C30))</f>
        <v>W-7</v>
      </c>
      <c r="F28" s="28">
        <v>0</v>
      </c>
      <c r="G28" s="10"/>
      <c r="H28" s="3"/>
      <c r="I28" s="63"/>
      <c r="K28" s="52"/>
      <c r="M28" s="10"/>
      <c r="N28" s="58"/>
      <c r="O28" s="44"/>
      <c r="P28" s="24" t="str">
        <f>IF(AND(P22=0,P36=0),"",IF(P22&gt;P36,N22,N36))</f>
        <v/>
      </c>
      <c r="Q28" s="24" t="str">
        <f>IF(AND(Q22=0,Q36=0),"",IF(Q22&gt;Q36,O22,O36))</f>
        <v/>
      </c>
      <c r="R28" s="24" t="str">
        <f>IF(AND(R22=0,R36=0),"",IF(R22&gt;R36,P22,P36))</f>
        <v/>
      </c>
    </row>
    <row r="29" spans="1:18" ht="16.5" customHeight="1">
      <c r="C29" s="49"/>
      <c r="D29" s="15"/>
      <c r="E29" s="1"/>
      <c r="F29" s="28"/>
      <c r="G29" s="51"/>
      <c r="I29" s="52" t="s">
        <v>22</v>
      </c>
      <c r="K29" s="13"/>
      <c r="M29" s="8"/>
      <c r="N29" s="58"/>
      <c r="O29" s="72" t="s">
        <v>25</v>
      </c>
      <c r="P29" s="26"/>
      <c r="Q29" s="26" t="s">
        <v>2</v>
      </c>
    </row>
    <row r="30" spans="1:18">
      <c r="C30" s="2" t="str">
        <f>IF(AND(B16=0,B19=0),"L-2",IF(B16&gt;B19,A19,A16))</f>
        <v>L-2</v>
      </c>
      <c r="D30" s="5">
        <v>0</v>
      </c>
      <c r="G30" s="10"/>
      <c r="I30" s="52"/>
      <c r="J30" s="20"/>
      <c r="K30" s="33" t="str">
        <f>IF(AND(J26=0,J34=0),"W-16",IF(J26&gt;J34,I26,I34))</f>
        <v>W-16</v>
      </c>
      <c r="L30" s="8">
        <v>0</v>
      </c>
      <c r="M30" s="10"/>
      <c r="N30" s="42"/>
      <c r="O30" s="73" t="s">
        <v>26</v>
      </c>
    </row>
    <row r="31" spans="1:18">
      <c r="A31" s="22"/>
      <c r="C31" s="55"/>
      <c r="D31" s="21"/>
      <c r="G31" s="10"/>
      <c r="H31" s="29"/>
      <c r="I31" s="11"/>
      <c r="J31" s="10"/>
      <c r="K31" s="10"/>
      <c r="L31" s="10"/>
      <c r="M31" s="10"/>
      <c r="N31" s="10"/>
      <c r="O31" s="73" t="s">
        <v>27</v>
      </c>
    </row>
    <row r="32" spans="1:18">
      <c r="C32" s="56"/>
      <c r="D32" s="21"/>
      <c r="E32" s="34"/>
      <c r="F32" s="30"/>
      <c r="G32" s="10"/>
      <c r="H32" s="29"/>
      <c r="I32" s="52"/>
      <c r="J32" s="37"/>
      <c r="K32" s="37"/>
      <c r="L32" s="37"/>
      <c r="O32" s="23"/>
    </row>
    <row r="33" spans="3:16">
      <c r="C33" s="35" t="str">
        <f>IF(AND(B8=0,B11=0),"L-1",IF(B8&gt;B11,A11,A8))</f>
        <v>L-1</v>
      </c>
      <c r="D33" s="5">
        <v>0</v>
      </c>
      <c r="F33" s="50"/>
      <c r="G33" s="35" t="str">
        <f>IF(AND(F4=0,F10=0),"L-11",IF(F4&gt;F10,E10,E4))</f>
        <v>L-11</v>
      </c>
      <c r="H33" s="8">
        <v>0</v>
      </c>
      <c r="I33" s="11"/>
      <c r="J33" s="42"/>
      <c r="K33" s="42"/>
      <c r="L33" s="42"/>
      <c r="N33" s="10"/>
      <c r="O33" s="23"/>
    </row>
    <row r="34" spans="3:16" ht="15.75" customHeight="1">
      <c r="C34" s="70" t="s">
        <v>14</v>
      </c>
      <c r="D34" s="21"/>
      <c r="G34" s="59" t="s">
        <v>21</v>
      </c>
      <c r="H34" s="62"/>
      <c r="I34" s="33" t="str">
        <f>IF(AND(H33=0,H36=0),"W-14",IF(H33&gt;H36,G33,G36))</f>
        <v>W-14</v>
      </c>
      <c r="J34" s="5">
        <v>0</v>
      </c>
      <c r="K34" s="5"/>
      <c r="L34" s="5"/>
      <c r="M34" s="5"/>
      <c r="N34" s="10"/>
      <c r="O34" s="23"/>
    </row>
    <row r="35" spans="3:16" ht="16.5" customHeight="1">
      <c r="C35" s="49"/>
      <c r="D35" s="27"/>
      <c r="E35" s="1" t="str">
        <f>IF(AND(D33=0,D36=0),"W-8",IF(D33&gt;D36,C33,C36))</f>
        <v>W-8</v>
      </c>
      <c r="F35" s="8">
        <v>0</v>
      </c>
      <c r="G35" s="52"/>
      <c r="H35" s="14"/>
      <c r="N35" s="10"/>
      <c r="O35" s="23"/>
    </row>
    <row r="36" spans="3:16" ht="16.5" customHeight="1">
      <c r="C36" s="53" t="str">
        <f>IF(AND(B21=0,B24=0),"L-4",IF(B21&gt;B24,A24,A21))</f>
        <v>L-4</v>
      </c>
      <c r="D36" s="5">
        <v>0</v>
      </c>
      <c r="E36" s="69" t="s">
        <v>18</v>
      </c>
      <c r="F36" s="40"/>
      <c r="G36" s="33" t="str">
        <f>IF(AND(F35=0,F38=0),"W-10",IF(F35&gt;F38,E35,E38))</f>
        <v>W-10</v>
      </c>
      <c r="H36" s="5">
        <v>0</v>
      </c>
      <c r="I36" s="31"/>
      <c r="N36" s="47" t="str">
        <f>IF(AND(N14=0,N27=0),"",IF(N14&gt;N27,"",#REF!))</f>
        <v/>
      </c>
      <c r="O36" s="48"/>
      <c r="P36" s="5">
        <v>0</v>
      </c>
    </row>
    <row r="37" spans="3:16">
      <c r="C37" s="60"/>
      <c r="E37" s="52"/>
      <c r="N37" s="64"/>
      <c r="O37" s="64" t="s">
        <v>3</v>
      </c>
    </row>
    <row r="38" spans="3:16">
      <c r="D38" s="16"/>
      <c r="E38" s="2" t="str">
        <f>IF(AND(D14=0,D17=0),"L-6",IF(D14&gt;D17,C17,C14))</f>
        <v>L-6</v>
      </c>
      <c r="F38" s="5">
        <v>0</v>
      </c>
      <c r="N38" s="75" t="s">
        <v>0</v>
      </c>
      <c r="O38" s="75"/>
    </row>
    <row r="39" spans="3:16">
      <c r="C39" s="61"/>
      <c r="D39" s="5"/>
    </row>
    <row r="40" spans="3:16">
      <c r="C40" s="1"/>
    </row>
  </sheetData>
  <mergeCells count="2">
    <mergeCell ref="N38:O38"/>
    <mergeCell ref="I2:K2"/>
  </mergeCells>
  <phoneticPr fontId="0" type="noConversion"/>
  <printOptions horizontalCentered="1" verticalCentered="1"/>
  <pageMargins left="0.25312499999999999" right="0.18" top="0.57999999999999996" bottom="0" header="0.16" footer="0.16"/>
  <pageSetup scale="80" orientation="landscape" r:id="rId1"/>
  <headerFooter alignWithMargins="0">
    <oddHeader>&amp;C&amp;"Arial,Bold"&amp;12 14 YEAR OLD PACIFIC SOUTHWEST REGIONAL TOURNAMENT
JULY 22 - JULY 27, 2019
ARROYO GRANDE, CALIFORNIA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10-Team Dbl Elimination Bracket</vt:lpstr>
      <vt:lpstr>'10-Team Dbl Elimination Bracket'!Print_Area</vt:lpstr>
    </vt:vector>
  </TitlesOfParts>
  <Company>ITT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ITT</dc:creator>
  <cp:lastModifiedBy>Jacki</cp:lastModifiedBy>
  <cp:lastPrinted>2019-06-04T19:28:41Z</cp:lastPrinted>
  <dcterms:created xsi:type="dcterms:W3CDTF">2002-04-01T18:48:28Z</dcterms:created>
  <dcterms:modified xsi:type="dcterms:W3CDTF">2019-07-14T17:47:33Z</dcterms:modified>
</cp:coreProperties>
</file>